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<sst xmlns="http://schemas.openxmlformats.org/spreadsheetml/2006/main" count="111" uniqueCount="58">
  <si>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</si>
  <si>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</si>
  <si>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</si>
  <si>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</si>
  <si>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</si>
  <si>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</si>
  <si>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</si>
  <si>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</si>
  <si>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</si>
  <si>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</si>
  <si>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</si>
  <si>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</si>
  <si>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</si>
  <si>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</si>
  <si>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</si>
  <si>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</si>
  <si>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</si>
  <si>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</si>
  <si>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</si>
  <si>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</si>
  <si>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</si>
  <si>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</si>
  <si>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</si>
  <si>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</si>
  <si>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</si>
  <si>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</si>
  <si>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</si>
  <si>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</si>
  <si>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</si>
  <si>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</si>
  <si>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</si>
  <si>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</si>
  <si>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</si>
  <si>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</si>
  <si>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</si>
  <si>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</si>
  <si>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</si>
  <si>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</si>
  <si>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</si>
  <si>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</si>
  <si>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</si>
  <si>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</si>
  <si>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</si>
  <si>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</si>
  <si>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</si>
  <si>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</si>
  <si>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</si>
  <si>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</si>
  <si>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Name of the Bidder/ Bidding Firm / Company :</t>
  </si>
  <si>
    <r>
      <t xml:space="preserve">Estimated Rate in
</t>
    </r>
    <r>
      <rPr>
        <b/>
        <sz val="11"/>
        <color indexed="10"/>
        <rFont val="Arial"/>
        <family val="2"/>
      </rPr>
      <t>Rs.      P</t>
    </r>
  </si>
  <si>
    <t>Select</t>
  </si>
  <si>
    <t>Tender Inviting Authority:  HARYANA RAIL INFRASTRUCTURE DEVELOPMENT CORPORATION LIMITED</t>
  </si>
  <si>
    <t>Name of Work:  Field verification for land boundary and supplying, fixing of boundary pillars along HORC alignment and it’s connectivities to existing IR/DFC networks, picking up of finalized land boundary and centre line coordinates using DGPS (RTK Method) by establishing control points in connection with Haryana Orbital Rail Corridor (HORC) from Palwal to Sonipat.</t>
  </si>
  <si>
    <r>
      <t xml:space="preserve">TOTAL AMOUNT  including Taxes in
</t>
    </r>
    <r>
      <rPr>
        <b/>
        <sz val="11"/>
        <color indexed="10"/>
        <rFont val="Arial"/>
        <family val="2"/>
      </rPr>
      <t>Rs.      P</t>
    </r>
  </si>
  <si>
    <t>TOTAL AMOUNT  including Taxes</t>
  </si>
  <si>
    <t>Tender No:  HRIDC/HORC/186/2021/03</t>
  </si>
  <si>
    <t>Schedule</t>
  </si>
  <si>
    <t>SCHEDULE OF QUANTITIES AND RATES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</si>
</sst>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4"/>
      <color indexed="17"/>
      <name val="Arial"/>
      <family val="2"/>
    </font>
    <font>
      <b/>
      <sz val="12"/>
      <color indexed="16"/>
      <name val="Arial"/>
      <family val="2"/>
    </font>
    <font>
      <b/>
      <sz val="11"/>
      <color indexed="16"/>
      <name val="Arial"/>
      <family val="2"/>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4"/>
      <color theme="6" tint="-0.4999699890613556"/>
      <name val="Arial"/>
      <family val="2"/>
    </font>
    <font>
      <b/>
      <sz val="12"/>
      <color rgb="FF800000"/>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2">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7"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0" fontId="66" fillId="0" borderId="10" xfId="59" applyNumberFormat="1" applyFont="1" applyFill="1" applyBorder="1" applyAlignment="1">
      <alignment horizontal="center" vertical="top" wrapText="1"/>
      <protection/>
    </xf>
    <xf numFmtId="172" fontId="2" fillId="0" borderId="16" xfId="58" applyNumberFormat="1" applyFont="1" applyFill="1" applyBorder="1" applyAlignment="1">
      <alignment horizontal="right" vertical="top"/>
      <protection/>
    </xf>
    <xf numFmtId="174" fontId="2" fillId="0" borderId="16" xfId="59" applyNumberFormat="1" applyFont="1" applyFill="1" applyBorder="1" applyAlignment="1">
      <alignment horizontal="right" vertical="top"/>
      <protection/>
    </xf>
    <xf numFmtId="174" fontId="6" fillId="0" borderId="11" xfId="59" applyNumberFormat="1" applyFont="1" applyFill="1" applyBorder="1" applyAlignment="1">
      <alignment vertical="top"/>
      <protection/>
    </xf>
    <xf numFmtId="174" fontId="68" fillId="0" borderId="11" xfId="59" applyNumberFormat="1" applyFont="1" applyFill="1" applyBorder="1" applyAlignment="1">
      <alignment vertical="top"/>
      <protection/>
    </xf>
    <xf numFmtId="174" fontId="2" fillId="0" borderId="16" xfId="58" applyNumberFormat="1" applyFont="1" applyFill="1" applyBorder="1" applyAlignment="1">
      <alignment horizontal="right" vertical="top"/>
      <protection/>
    </xf>
    <xf numFmtId="174" fontId="6" fillId="0" borderId="19" xfId="59" applyNumberFormat="1" applyFont="1" applyFill="1" applyBorder="1" applyAlignment="1">
      <alignment vertical="top"/>
      <protection/>
    </xf>
    <xf numFmtId="174" fontId="6" fillId="0" borderId="20" xfId="59" applyNumberFormat="1" applyFont="1" applyFill="1" applyBorder="1" applyAlignment="1">
      <alignment horizontal="right" vertical="top"/>
      <protection/>
    </xf>
    <xf numFmtId="174" fontId="2" fillId="33" borderId="12" xfId="57" applyNumberFormat="1" applyFont="1" applyFill="1" applyBorder="1" applyAlignment="1" applyProtection="1">
      <alignment horizontal="right" vertical="top"/>
      <protection locked="0"/>
    </xf>
    <xf numFmtId="0" fontId="69" fillId="33" borderId="10" xfId="59" applyNumberFormat="1" applyFont="1" applyFill="1" applyBorder="1" applyAlignment="1" applyProtection="1">
      <alignment vertical="center" wrapText="1"/>
      <protection locked="0"/>
    </xf>
    <xf numFmtId="177" fontId="70" fillId="33" borderId="10" xfId="64" applyNumberFormat="1" applyFont="1" applyFill="1" applyBorder="1" applyAlignment="1" applyProtection="1">
      <alignment horizontal="center" vertical="center"/>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1"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II18"/>
  <sheetViews>
    <sheetView showGridLines="0" zoomScale="75" zoomScaleNormal="75" zoomScalePageLayoutView="0" workbookViewId="0" topLeftCell="A1">
      <selection activeCell="E16" sqref="E16"/>
    </sheetView>
  </sheetViews>
  <sheetFormatPr defaultColWidth="9.140625" defaultRowHeight="15"/>
  <cols>
    <col min="1" max="1" width="14.8515625" style="28" customWidth="1"/>
    <col min="2" max="2" width="44.57421875" style="28"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6"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8" t="str">
        <f>B2&amp;" BoQ"</f>
        <v>Percentage BoQ</v>
      </c>
      <c r="B1" s="78"/>
      <c r="C1" s="78"/>
      <c r="D1" s="78"/>
      <c r="E1" s="78"/>
      <c r="F1" s="78"/>
      <c r="G1" s="78"/>
      <c r="H1" s="78"/>
      <c r="I1" s="78"/>
      <c r="J1" s="78"/>
      <c r="K1" s="78"/>
      <c r="L1" s="78"/>
      <c r="O1" s="2"/>
      <c r="P1" s="2"/>
      <c r="Q1" s="3"/>
      <c r="IE1" s="3"/>
      <c r="IF1" s="3"/>
      <c r="IG1" s="3"/>
      <c r="IH1" s="3"/>
      <c r="II1" s="3"/>
    </row>
    <row r="2" spans="1:17" s="1" customFormat="1" ht="25.5" customHeight="1" hidden="1">
      <c r="A2" s="30" t="s">
        <v>3</v>
      </c>
      <c r="B2" s="30" t="s">
        <v>42</v>
      </c>
      <c r="C2" s="30" t="s">
        <v>4</v>
      </c>
      <c r="D2" s="30" t="s">
        <v>5</v>
      </c>
      <c r="E2" s="30" t="s">
        <v>6</v>
      </c>
      <c r="J2" s="4"/>
      <c r="K2" s="4"/>
      <c r="L2" s="4"/>
      <c r="O2" s="2"/>
      <c r="P2" s="2"/>
      <c r="Q2" s="3"/>
    </row>
    <row r="3" spans="1:243" s="1" customFormat="1" ht="30" customHeight="1" hidden="1">
      <c r="A3" s="1" t="s">
        <v>47</v>
      </c>
      <c r="C3" s="1" t="s">
        <v>46</v>
      </c>
      <c r="IE3" s="3"/>
      <c r="IF3" s="3"/>
      <c r="IG3" s="3"/>
      <c r="IH3" s="3"/>
      <c r="II3" s="3"/>
    </row>
    <row r="4" spans="1:243" s="5" customFormat="1" ht="30.75" customHeight="1">
      <c r="A4" s="79" t="s">
        <v>51</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57.75" customHeight="1">
      <c r="A5" s="79" t="s">
        <v>52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75" customHeight="1">
      <c r="A6" s="79" t="s">
        <v>55</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8.5" customHeight="1">
      <c r="A8" s="31" t="s">
        <v>48</v>
      </c>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1"/>
      <c r="IE8" s="8"/>
      <c r="IF8" s="8"/>
      <c r="IG8" s="8"/>
      <c r="IH8" s="8"/>
      <c r="II8" s="8"/>
    </row>
    <row r="9" spans="1:243" s="9" customFormat="1" ht="61.5" customHeight="1">
      <c r="A9" s="72"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58.5" customHeight="1">
      <c r="A11" s="11" t="s">
        <v>0</v>
      </c>
      <c r="B11" s="11" t="s">
        <v>15</v>
      </c>
      <c r="C11" s="11" t="s">
        <v>1</v>
      </c>
      <c r="D11" s="11" t="s">
        <v>16</v>
      </c>
      <c r="E11" s="11" t="s">
        <v>17</v>
      </c>
      <c r="F11" s="11" t="s">
        <v>49</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8" t="s">
        <v>53</v>
      </c>
      <c r="BB11" s="33" t="s">
        <v>54</v>
      </c>
      <c r="BC11" s="33" t="s">
        <v>30</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16.5" customHeight="1">
      <c r="A13" s="34">
        <v>1</v>
      </c>
      <c r="B13" s="35" t="s">
        <v>56</v>
      </c>
      <c r="C13" s="36" t="s">
        <v>31</v>
      </c>
      <c r="D13" s="37"/>
      <c r="E13" s="15"/>
      <c r="F13" s="57"/>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59"/>
      <c r="BC13" s="42"/>
      <c r="IE13" s="22">
        <v>1</v>
      </c>
      <c r="IF13" s="22" t="s">
        <v>32</v>
      </c>
      <c r="IG13" s="22" t="s">
        <v>33</v>
      </c>
      <c r="IH13" s="22">
        <v>10</v>
      </c>
      <c r="II13" s="22" t="s">
        <v>34</v>
      </c>
    </row>
    <row r="14" spans="1:243" s="21" customFormat="1" ht="40.5">
      <c r="A14" s="34">
        <v>1.01</v>
      </c>
      <c r="B14" s="42" t="s">
        <v>57</v>
      </c>
      <c r="C14" s="36" t="s">
        <v>35</v>
      </c>
      <c r="D14" s="57">
        <v>1</v>
      </c>
      <c r="E14" s="15" t="s">
        <v>36</v>
      </c>
      <c r="F14" s="57">
        <v>17941360</v>
      </c>
      <c r="G14" s="23"/>
      <c r="H14" s="16"/>
      <c r="I14" s="38" t="s">
        <v>37</v>
      </c>
      <c r="J14" s="17">
        <f>IF(I14="Less(-)",-1,1)</f>
        <v>1</v>
      </c>
      <c r="K14" s="18" t="s">
        <v>43</v>
      </c>
      <c r="L14" s="18" t="s">
        <v>6</v>
      </c>
      <c r="M14" s="66"/>
      <c r="N14" s="23"/>
      <c r="O14" s="23"/>
      <c r="P14" s="43"/>
      <c r="Q14" s="23"/>
      <c r="R14" s="23"/>
      <c r="S14" s="43"/>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0">
        <f>total_amount_ba($B$2,$D$2,D14,F14,J14,K14,M14)</f>
        <v>17941360</v>
      </c>
      <c r="BB14" s="63">
        <f>BA14+SUM(N14:AZ14)</f>
        <v>17941360</v>
      </c>
      <c r="BC14" s="42" t="str">
        <f>SpellNumber(L14,BB14)</f>
        <v>INR  One Crore Seventy Nine Lakh Forty One Thousand Three Hundred &amp; Sixty  Only</v>
      </c>
      <c r="IE14" s="22">
        <v>1.01</v>
      </c>
      <c r="IF14" s="22" t="s">
        <v>38</v>
      </c>
      <c r="IG14" s="22" t="s">
        <v>33</v>
      </c>
      <c r="IH14" s="22">
        <v>123.223</v>
      </c>
      <c r="II14" s="22" t="s">
        <v>36</v>
      </c>
    </row>
    <row r="15" spans="1:243" s="21" customFormat="1" ht="34.5" customHeight="1">
      <c r="A15" s="44" t="s">
        <v>41</v>
      </c>
      <c r="B15" s="45"/>
      <c r="C15" s="46"/>
      <c r="D15" s="47"/>
      <c r="E15" s="47"/>
      <c r="F15" s="47"/>
      <c r="G15" s="47"/>
      <c r="H15" s="48"/>
      <c r="I15" s="48"/>
      <c r="J15" s="48"/>
      <c r="K15" s="48"/>
      <c r="L15" s="49"/>
      <c r="BA15" s="61">
        <f>SUM(BA13:BA14)</f>
        <v>17941360</v>
      </c>
      <c r="BB15" s="64">
        <f>SUM(BB13:BB14)</f>
        <v>17941360</v>
      </c>
      <c r="BC15" s="42" t="str">
        <f>SpellNumber($E$2,BB15)</f>
        <v>INR  One Crore Seventy Nine Lakh Forty One Thousand Three Hundred &amp; Sixty  Only</v>
      </c>
      <c r="IE15" s="22">
        <v>4</v>
      </c>
      <c r="IF15" s="22" t="s">
        <v>39</v>
      </c>
      <c r="IG15" s="22" t="s">
        <v>40</v>
      </c>
      <c r="IH15" s="22">
        <v>10</v>
      </c>
      <c r="II15" s="22" t="s">
        <v>36</v>
      </c>
    </row>
    <row r="16" spans="1:243" s="26" customFormat="1" ht="33.75" customHeight="1">
      <c r="A16" s="45" t="s">
        <v>45</v>
      </c>
      <c r="B16" s="50"/>
      <c r="C16" s="24"/>
      <c r="D16" s="51"/>
      <c r="E16" s="67" t="s">
        <v>50</v>
      </c>
      <c r="F16" s="68"/>
      <c r="G16" s="52"/>
      <c r="H16" s="25"/>
      <c r="I16" s="25"/>
      <c r="J16" s="25"/>
      <c r="K16" s="53"/>
      <c r="L16" s="54"/>
      <c r="M16" s="55"/>
      <c r="O16" s="21"/>
      <c r="P16" s="21"/>
      <c r="Q16" s="21"/>
      <c r="R16" s="21"/>
      <c r="S16" s="21"/>
      <c r="BA16" s="62">
        <f>IF(ISBLANK(F16),0,IF(E16="Excess (+)",ROUND(BA15+(BA15*F16),3),IF(E16="Less (-)",ROUND(BA15+(BA15*F16*(-1)),3),IF(E16="At Par",BA15,0))))</f>
        <v>0</v>
      </c>
      <c r="BB16" s="65">
        <f>ROUND(BA16,3)</f>
        <v>0</v>
      </c>
      <c r="BC16" s="42" t="str">
        <f>SpellNumber($E$2,BA16)</f>
        <v>INR Zero Only</v>
      </c>
      <c r="IE16" s="27"/>
      <c r="IF16" s="27"/>
      <c r="IG16" s="27"/>
      <c r="IH16" s="27"/>
      <c r="II16" s="27"/>
    </row>
    <row r="17" spans="1:243" s="26" customFormat="1" ht="41.25" customHeight="1">
      <c r="A17" s="44" t="s">
        <v>44</v>
      </c>
      <c r="B17" s="44"/>
      <c r="C17" s="75" t="str">
        <f>SpellNumber($E$2,BA16)</f>
        <v>INR Zero Only</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IE17" s="27"/>
      <c r="IF17" s="27"/>
      <c r="IG17" s="27"/>
      <c r="IH17" s="27"/>
      <c r="II17" s="27"/>
    </row>
    <row r="18" spans="3:243" s="12" customFormat="1" ht="15">
      <c r="C18" s="28"/>
      <c r="D18" s="28"/>
      <c r="E18" s="28"/>
      <c r="F18" s="28"/>
      <c r="G18" s="28"/>
      <c r="H18" s="28"/>
      <c r="I18" s="28"/>
      <c r="J18" s="28"/>
      <c r="K18" s="28"/>
      <c r="L18" s="28"/>
      <c r="M18" s="28"/>
      <c r="O18" s="28"/>
      <c r="BA18" s="28"/>
      <c r="BC18" s="28"/>
      <c r="IE18" s="13"/>
      <c r="IF18" s="13"/>
      <c r="IG18" s="13"/>
      <c r="IH18" s="13"/>
      <c r="II18" s="13"/>
    </row>
  </sheetData>
  <sheetProtection password="9AF2" sheet="1" selectLockedCells="1"/>
  <mergeCells count="7">
    <mergeCell ref="A9:BC9"/>
    <mergeCell ref="C17:BC17"/>
    <mergeCell ref="A1:L1"/>
    <mergeCell ref="A4:BC4"/>
    <mergeCell ref="A5:BC5"/>
    <mergeCell ref="A6:BC6"/>
    <mergeCell ref="A7:BC7"/>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list" allowBlank="1" showInputMessage="1" showErrorMessage="1" sqref="L13 L14">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list" allowBlank="1" showInputMessage="1" showErrorMessage="1" sqref="E16">
      <formula1>"Select, Excess (+), Less (-)"</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HRITC</cp:lastModifiedBy>
  <cp:lastPrinted>2021-01-28T05:36:32Z</cp:lastPrinted>
  <dcterms:created xsi:type="dcterms:W3CDTF">2009-01-30T06:42:42Z</dcterms:created>
  <dcterms:modified xsi:type="dcterms:W3CDTF">2021-01-28T06:52:51Z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C">
    <vt:i4>3</vt:i4>
  </property>
  <property fmtid="{D5CDD505-2E9C-101B-9397-08002B2CF9AE}" pid="13" name="H">
    <vt:lpwstr>VVivQH6xtjW2osryq9tP4C8f/zw=</vt:lpwstr>
  </property>
</Properties>
</file>